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firstSheet="1" activeTab="5"/>
  </bookViews>
  <sheets>
    <sheet name="Descripcion partidas presupuest" sheetId="1" r:id="rId1"/>
    <sheet name="PRESUPUESTO SRP 2016" sheetId="2" r:id="rId2"/>
    <sheet name="PRESUPUESTO SRP 2017" sheetId="3" r:id="rId3"/>
    <sheet name="PRESUPUESTO SRP 2018" sheetId="4" r:id="rId4"/>
    <sheet name="PRESUPUESTO SRP 2019" sheetId="5" r:id="rId5"/>
    <sheet name="PRESUPUESTO SRP 2020" sheetId="6" r:id="rId6"/>
  </sheets>
  <definedNames>
    <definedName name="_xlnm.Print_Area" localSheetId="0">'Descripcion partidas presupuest'!$A$32:$C$47</definedName>
  </definedNames>
  <calcPr fullCalcOnLoad="1" iterate="1" iterateCount="100" iterateDelta="0.001"/>
</workbook>
</file>

<file path=xl/sharedStrings.xml><?xml version="1.0" encoding="utf-8"?>
<sst xmlns="http://schemas.openxmlformats.org/spreadsheetml/2006/main" count="336" uniqueCount="108">
  <si>
    <t xml:space="preserve">Activo </t>
  </si>
  <si>
    <t>Inmovilizado intangible</t>
  </si>
  <si>
    <t>Inmovilizado material</t>
  </si>
  <si>
    <t>Inversiones inmobiliarias</t>
  </si>
  <si>
    <t>Inversiones en empresas del grupo y asociadas a largo plazo</t>
  </si>
  <si>
    <t>Inversiones financieras a largo plazo</t>
  </si>
  <si>
    <t>Activos por impuesto diferido</t>
  </si>
  <si>
    <t>Total activos no corrientes</t>
  </si>
  <si>
    <t>Deudores comerciales y otras cuentas a cobrar</t>
  </si>
  <si>
    <t>Inversiones en empresas del grupo y asociadas a corto plazo</t>
  </si>
  <si>
    <t>-</t>
  </si>
  <si>
    <t>Inversiones financieras a corto plazo</t>
  </si>
  <si>
    <t>Periodificaciones a corto plazo</t>
  </si>
  <si>
    <t>Efectivo y otros activos líquidos equivalentes</t>
  </si>
  <si>
    <t>Total activos corrientes</t>
  </si>
  <si>
    <t>Total activo</t>
  </si>
  <si>
    <t>Patrimonio Neto y Pasivo</t>
  </si>
  <si>
    <t>Fondos propios</t>
  </si>
  <si>
    <t>Capital</t>
  </si>
  <si>
    <t>Reservas</t>
  </si>
  <si>
    <t>Resultados de ejercicios anteriores</t>
  </si>
  <si>
    <t>Resultado del ejercicio</t>
  </si>
  <si>
    <t>Total fondos propios</t>
  </si>
  <si>
    <t>Subvenciones, donaciones y legados recibidos</t>
  </si>
  <si>
    <t>Total patrimonio neto</t>
  </si>
  <si>
    <t xml:space="preserve">Provisiones a largo plazo </t>
  </si>
  <si>
    <t>Deudas a largo plazo</t>
  </si>
  <si>
    <t>Pasivos por impuesto diferido</t>
  </si>
  <si>
    <t>Total pasivos no corrientes</t>
  </si>
  <si>
    <t>Acreedores comerciales y otras cuentas a pagar</t>
  </si>
  <si>
    <t>Total pasivos corrientes</t>
  </si>
  <si>
    <t>Total patrimonio neto y pasivo</t>
  </si>
  <si>
    <t>Importe neto de la cifra de negocios</t>
  </si>
  <si>
    <t>Otros ingresos de explotación</t>
  </si>
  <si>
    <t>Gastos de personal</t>
  </si>
  <si>
    <t>Otros gastos de explotación</t>
  </si>
  <si>
    <t>Amortización del inmovilizado</t>
  </si>
  <si>
    <t xml:space="preserve">Deterioro y pérdidas por enajenac. inm. </t>
  </si>
  <si>
    <t>Resultado de explotación</t>
  </si>
  <si>
    <t>Ingresos financieros</t>
  </si>
  <si>
    <t>Gastos financieros</t>
  </si>
  <si>
    <t>Resultado financiero</t>
  </si>
  <si>
    <t>Resultado antes de impuestos</t>
  </si>
  <si>
    <t>Impuestos sobre beneficios</t>
  </si>
  <si>
    <t>Cuenta de Pérdidas y Ganancias a 31 de diciembre de 2016</t>
  </si>
  <si>
    <t>PRESUPUESTO EJERCICIO 2016</t>
  </si>
  <si>
    <t>Balance de Situación a 31 de diciembre de 2016</t>
  </si>
  <si>
    <t xml:space="preserve"> Capital escriturado</t>
  </si>
  <si>
    <t xml:space="preserve"> Capital no exigido</t>
  </si>
  <si>
    <t>PRESUPUESTO EJERCICIO 2017</t>
  </si>
  <si>
    <t>Balance de Situación a 31 de diciembre de 2017</t>
  </si>
  <si>
    <t>Cuenta de Pérdidas y Ganancias a 31 de diciembre de 2017</t>
  </si>
  <si>
    <t>Balance de Situación a 31 de diciembre de 2018</t>
  </si>
  <si>
    <t>PRESUPUESTO EJERCICIO 2018</t>
  </si>
  <si>
    <t>PRESUPUESTO EJERCICIO 2019</t>
  </si>
  <si>
    <t>Balance de Situación a 31 de diciembre de 2019</t>
  </si>
  <si>
    <t>Cuenta de Pérdidas y Ganancias a 31 de diciembre de 2019</t>
  </si>
  <si>
    <t>Cuenta de Pérdidas y Ganancias a 31 de diciembre de 2018</t>
  </si>
  <si>
    <t>SOCIEDAD REGIONAL DE PROMOCIÓN DEL PRINCIPADO DE ASTURIAS, S.A.</t>
  </si>
  <si>
    <t>BALANCE</t>
  </si>
  <si>
    <t xml:space="preserve">DESCRIPCIÓN DE LAS PRINCIPALES PARTIDAS PRESUPUESTARIAS </t>
  </si>
  <si>
    <t>Inversiones  en empresas del grupo y asociadas a largo plazo</t>
  </si>
  <si>
    <t xml:space="preserve">Este epígrafe comprende los diferentes tipos de inversiones de la SRP en empresas del grupo y asociadas: préstamos (tanto ordinarios como participativos), aplazamientos de pago por venta de empresas participadas, participaciones en el capital de otras empresas y productos (depósitos, pagarés, bonos) en entidades financieras. </t>
  </si>
  <si>
    <t xml:space="preserve">Este apartado incluye los diferentes tipos de inversiones financieras de la SRP: préstamos (tanto ordinarios como participativos), aplazamientos de pago por venta de empresas participadas, participaciones en el capital de otras empresas y productos (depósitos, pagarés, bonos) en entidades financieras. </t>
  </si>
  <si>
    <t>Recoge el exceso del impuesto sobre beneficios a pagar respecto del impuesto sobre beneficios devengado, así como el importe de las cuotas correspondientes a bases imponibles negativas pendientes de compensación. Se compone fundamentalmente de las siguientes partidas: Deducciones por doble imposición de dividendos pendientes de aplicar; Créditos fiscales por bases imponibles pendientes de compensar y Diferencias Temporarias pendientes de revertir (en el caso de la SRP estas diferencias temporarias positivas surgen por pérdidas por deterioro de valor de créditos derivadas de insolvencia de deudores, así como por pérdidas por deterioro de valor de participaciones en otras empresas).</t>
  </si>
  <si>
    <t>Activos no corrientes mantenidos para la venta</t>
  </si>
  <si>
    <t>Existencias</t>
  </si>
  <si>
    <t>Esta rúbrica recoge las cantidades entregadas como anticipos a acreedores.</t>
  </si>
  <si>
    <t>Comprende fundamentalmente la partida de Activos por Impuesto Corriente por cantidades pendientes de cobro correspondientes a las devoluciones por parte de la Agencia Tributaria en concepto de retenciones y pagos a cuenta del ejercicio.</t>
  </si>
  <si>
    <t xml:space="preserve">Compuesto por los diferentes tipos de inversiones financieras de la SRP en empresas del grupo y asociadas:  préstamos (tanto ordinarios como participativos), aplazamientos de pago por venta de empresas participadas, participaciones en el capital de otras empresas y productos (depósitos, pagarés, bonos) en entidades financieras. </t>
  </si>
  <si>
    <t xml:space="preserve">Este epígrafe comprende los diferentes tipos de inversiones financieras de la SRP: préstamos (tanto ordinarios como participativos), aplazamientos de pago por venta de empresas participadas, participaciones en el capital de otras empresas y productos (depósitos, pagarés, bonos) en entidades financieras. </t>
  </si>
  <si>
    <t>Se corresponde con las primas de seguros.</t>
  </si>
  <si>
    <t>Tesorería y otros activos líquidos equivalentes de la sociedad.</t>
  </si>
  <si>
    <t>El capital social actual de SRP asciende a 66.547.338 €, estando representado por 221.448 acciones ordinarias nominativas, de 300,51 euros de valor nominal cada una, totalmente suscritas y desembolsadas. Todas las acciones gozan de los mismos derechos políticos y económicos.</t>
  </si>
  <si>
    <t>Ajustes por cambios de valor</t>
  </si>
  <si>
    <t>Se corresponde con las subvenciones recibidas hace años del Principado de Asturias a fondo perdido,  para acudir a la ampliación de capital de dos de las empresas participadas por la SRP, Sociedad para el Desarrollo de las Comarcas Mineras, S.A. (SODECO) y Ciudad Industrial Valle del Nalón, S.A.U.</t>
  </si>
  <si>
    <t>Provisiones a largo plazo</t>
  </si>
  <si>
    <t>Este epígrafe recoge principalmente el importe de tres subvenciones recibidas en 1997, 1999 y 2000,  para acudir a ampliaciones de capital de SODECO que pudieran llegar a tener la consideración de reintegrables si se dieran ciertas condiciones. También recoge la fianza recibida, correspondiente al alquiler de la nave propiedad de la SRP en Sotiello, Lena.</t>
  </si>
  <si>
    <t>Deudas con empresas del grupo y  asociadas a largo plazo</t>
  </si>
  <si>
    <t>Este epígrafe recoge el 25% correspondiente al efecto impositivo de las subvenciones recibidas por la sociedad y aún pendientes de aplicar.</t>
  </si>
  <si>
    <t>Periodificaciones a largo plazo</t>
  </si>
  <si>
    <t>Pasivos vinculados con activos no corrientes mantenidos para la venta</t>
  </si>
  <si>
    <t>Provisiones a corto plazo</t>
  </si>
  <si>
    <t>Deudas a corto plazo</t>
  </si>
  <si>
    <t>Deudas con empresas del grupo y asociadas a corto plazo</t>
  </si>
  <si>
    <t>Este apartado recoge fundamentalmente las cantidades debidas a las Administraciones Públicas, pendientes de liquidación de impuestos correspondiente al cuarto trimestre de cada ejercicio, así como la parte correspondiente a los seguros sociales del mes de diciembre de cada año.</t>
  </si>
  <si>
    <t>Cuenta de Pérdidas y Ganancias</t>
  </si>
  <si>
    <t xml:space="preserve">Importe neto de la cifra de negocios </t>
  </si>
  <si>
    <t xml:space="preserve">Se compone de intereses de préstamos a L/P y de aplazamientos de ventas de empresas participadas,  ingresos de participaciones en capital (dividendos) y  ingresos por dietas de asistencia a consejos de administración de  empresas participadas.  </t>
  </si>
  <si>
    <t>Variación de existencias de productos terminados y en curso de fabricación</t>
  </si>
  <si>
    <t>Trabajos realizados por la empresa para su activo</t>
  </si>
  <si>
    <t>Aprovisionamientos</t>
  </si>
  <si>
    <t>Retribuciones del personal y seguridad social.</t>
  </si>
  <si>
    <t>Comprenden diferentes partidas de gastos: Arrendamientos, Reparaciones y Conservación, Servicios de Profesionales Independientes, Primas de seguros, Material de Oficina, Suscripciones, Gastos del Consejo de Administración de la Sociedad,  Tributos y Otros gastos varios.</t>
  </si>
  <si>
    <t>Imputación de subvenciones de inmovilizado financiero y otras</t>
  </si>
  <si>
    <t>Excesos de provisiones</t>
  </si>
  <si>
    <t>Se corresponde con las cantidades que se espera recuperar de préstamos deteriorados en ejercicios anteriores.</t>
  </si>
  <si>
    <t>Deterioro y resultados por enajenaciones del inmovilizado</t>
  </si>
  <si>
    <t>Se corresponde con las cantidades de participaciones y préstamos deteriorados en el ejercicio.</t>
  </si>
  <si>
    <t>Otros resultados</t>
  </si>
  <si>
    <t xml:space="preserve">Se corresponden fundamentalmente con ingresos financieros obtenidos como rentabilidad de los fondos disponibles de la sociedad. </t>
  </si>
  <si>
    <t>Impuesto sobre beneficios</t>
  </si>
  <si>
    <t xml:space="preserve">Retenciones y Pagos a cuenta satisfechos en el ejercicio. </t>
  </si>
  <si>
    <t>Se corresponde con los ingresos por el arrendamiento de inmuebles, propiedad de la sociedad.</t>
  </si>
  <si>
    <t>Cuenta de Pérdidas y Ganancias a 31 de diciembre de 2020</t>
  </si>
  <si>
    <t>PRESUPUESTO EJERCICIO 2020</t>
  </si>
  <si>
    <t>Balance de Situación a 31 de diciembre de 2020</t>
  </si>
  <si>
    <t>Excesos de provisones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</si>
</sst>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Red]\(\-#,##0\)"/>
    <numFmt numFmtId="170" formatCode="#,##0.0;[Red]\(\-#,##0.0\)"/>
    <numFmt numFmtId="171" formatCode="#,##0.00;[Red]\(\-#,##0.00\)"/>
    <numFmt numFmtId="172" formatCode="#,##0.00_€;[Red]\(\-#,##0.00\)_€"/>
    <numFmt numFmtId="173" formatCode="#,##0.00&quot;€&quot;;[Red]\(\-#,##0.00\)&quot;€&quot;"/>
    <numFmt numFmtId="174" formatCode="#,##0.00\ &quot;€&quot;;[Red]\(\-#,##0.00\)\ &quot;€&quot;"/>
    <numFmt numFmtId="175" formatCode="#,##0.00\ _€"/>
  </numFmts>
  <fonts count="42">
    <font>
      <sz val="10"/>
      <name val="Arial"/>
      <family val="0"/>
    </font>
    <font>
      <b/>
      <sz val="10"/>
      <name val="Arial"/>
      <family val="2"/>
    </font>
    <font>
      <u val="single"/>
      <sz val="11"/>
      <name val="Arial"/>
      <family val="2"/>
    </font>
    <font>
      <b/>
      <sz val="12"/>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40">
    <xf numFmtId="0" fontId="0" fillId="0" borderId="0" xfId="0" applyAlignment="1">
      <alignment/>
    </xf>
    <xf numFmtId="4" fontId="0" fillId="0" borderId="0" xfId="0" applyNumberFormat="1" applyAlignment="1">
      <alignment/>
    </xf>
    <xf numFmtId="0" fontId="2" fillId="0" borderId="0" xfId="0" applyFont="1" applyAlignment="1">
      <alignment horizontal="center" vertical="center"/>
    </xf>
    <xf numFmtId="0" fontId="1"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right"/>
    </xf>
    <xf numFmtId="0" fontId="1" fillId="0" borderId="0" xfId="0" applyFont="1" applyAlignment="1">
      <alignment/>
    </xf>
    <xf numFmtId="4" fontId="1" fillId="0" borderId="0" xfId="0" applyNumberFormat="1" applyFont="1" applyAlignment="1">
      <alignment/>
    </xf>
    <xf numFmtId="4" fontId="1" fillId="0" borderId="10" xfId="0" applyNumberFormat="1" applyFont="1" applyBorder="1" applyAlignment="1">
      <alignment/>
    </xf>
    <xf numFmtId="0" fontId="0" fillId="0" borderId="0" xfId="0" applyFill="1" applyAlignment="1">
      <alignment/>
    </xf>
    <xf numFmtId="4" fontId="0" fillId="0" borderId="0" xfId="0" applyNumberFormat="1" applyFill="1" applyAlignment="1">
      <alignment/>
    </xf>
    <xf numFmtId="4" fontId="1" fillId="0" borderId="0" xfId="0" applyNumberFormat="1" applyFont="1" applyFill="1" applyAlignment="1">
      <alignment/>
    </xf>
    <xf numFmtId="0" fontId="0" fillId="0" borderId="0" xfId="0" applyFill="1" applyAlignment="1">
      <alignment horizontal="right"/>
    </xf>
    <xf numFmtId="0" fontId="1" fillId="0" borderId="0" xfId="0" applyFont="1" applyFill="1" applyAlignment="1">
      <alignment/>
    </xf>
    <xf numFmtId="4" fontId="1" fillId="0" borderId="10" xfId="0" applyNumberFormat="1" applyFont="1" applyFill="1" applyBorder="1" applyAlignment="1">
      <alignment/>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right"/>
    </xf>
    <xf numFmtId="0" fontId="4" fillId="0" borderId="0" xfId="52" applyFont="1" applyAlignment="1">
      <alignment horizontal="center" vertical="center"/>
      <protection/>
    </xf>
    <xf numFmtId="0" fontId="5" fillId="0" borderId="0" xfId="52" applyFont="1" applyAlignment="1">
      <alignment vertical="center"/>
      <protection/>
    </xf>
    <xf numFmtId="0" fontId="5" fillId="0" borderId="0" xfId="52" applyFont="1" applyAlignment="1">
      <alignment horizontal="center" vertical="center"/>
      <protection/>
    </xf>
    <xf numFmtId="0" fontId="5" fillId="0" borderId="0" xfId="52" applyFont="1" applyAlignment="1">
      <alignment vertical="center" wrapText="1"/>
      <protection/>
    </xf>
    <xf numFmtId="0" fontId="5" fillId="0" borderId="0" xfId="52" applyFont="1" applyBorder="1" applyAlignment="1">
      <alignment vertical="center"/>
      <protection/>
    </xf>
    <xf numFmtId="0" fontId="4" fillId="33" borderId="11" xfId="52" applyFont="1" applyFill="1" applyBorder="1" applyAlignment="1">
      <alignment horizontal="centerContinuous" vertical="center" wrapText="1"/>
      <protection/>
    </xf>
    <xf numFmtId="0" fontId="5" fillId="0" borderId="12" xfId="52" applyFont="1" applyBorder="1" applyAlignment="1">
      <alignment horizontal="center" vertical="center"/>
      <protection/>
    </xf>
    <xf numFmtId="0" fontId="5" fillId="0" borderId="12" xfId="52" applyFont="1" applyBorder="1" applyAlignment="1">
      <alignment horizontal="left" vertical="center" wrapText="1"/>
      <protection/>
    </xf>
    <xf numFmtId="0" fontId="41" fillId="0" borderId="12" xfId="52" applyFont="1" applyBorder="1" applyAlignment="1">
      <alignment horizontal="left" vertical="center"/>
      <protection/>
    </xf>
    <xf numFmtId="0" fontId="5" fillId="0" borderId="12" xfId="52" applyNumberFormat="1" applyFont="1" applyBorder="1" applyAlignment="1">
      <alignment horizontal="left" vertical="center" wrapText="1"/>
      <protection/>
    </xf>
    <xf numFmtId="0" fontId="5" fillId="0" borderId="12" xfId="52" applyFont="1" applyBorder="1" applyAlignment="1">
      <alignment horizontal="left" vertical="center"/>
      <protection/>
    </xf>
    <xf numFmtId="0" fontId="5" fillId="0" borderId="12" xfId="52" applyNumberFormat="1" applyFont="1" applyFill="1" applyBorder="1" applyAlignment="1">
      <alignment horizontal="left" vertical="center" wrapText="1"/>
      <protection/>
    </xf>
    <xf numFmtId="0" fontId="5" fillId="0" borderId="12" xfId="52" applyFont="1" applyFill="1" applyBorder="1" applyAlignment="1">
      <alignment horizontal="left" vertical="center" wrapText="1"/>
      <protection/>
    </xf>
    <xf numFmtId="0" fontId="4" fillId="0" borderId="12" xfId="52" applyFont="1" applyBorder="1" applyAlignment="1">
      <alignment horizontal="center" vertical="center"/>
      <protection/>
    </xf>
    <xf numFmtId="0" fontId="41" fillId="0" borderId="12" xfId="52" applyFont="1" applyBorder="1" applyAlignment="1">
      <alignment vertical="center" wrapText="1"/>
      <protection/>
    </xf>
    <xf numFmtId="0" fontId="5" fillId="0" borderId="12" xfId="52" applyFont="1" applyBorder="1" applyAlignment="1">
      <alignment vertical="center" wrapText="1"/>
      <protection/>
    </xf>
    <xf numFmtId="0" fontId="4" fillId="0" borderId="0" xfId="52" applyFont="1" applyAlignment="1">
      <alignment vertical="center" wrapText="1"/>
      <protection/>
    </xf>
    <xf numFmtId="0" fontId="5" fillId="0" borderId="12" xfId="0" applyFont="1" applyFill="1" applyBorder="1" applyAlignment="1">
      <alignment vertical="center" wrapText="1"/>
    </xf>
    <xf numFmtId="0" fontId="4" fillId="0" borderId="13" xfId="52" applyFont="1" applyBorder="1" applyAlignment="1">
      <alignment horizontal="center" vertical="center" wrapText="1"/>
      <protection/>
    </xf>
    <xf numFmtId="0" fontId="4" fillId="0" borderId="14" xfId="52" applyFont="1" applyBorder="1" applyAlignment="1">
      <alignment horizontal="center" vertical="center" wrapText="1"/>
      <protection/>
    </xf>
    <xf numFmtId="0" fontId="5" fillId="0" borderId="15" xfId="52" applyFont="1" applyBorder="1" applyAlignment="1">
      <alignment horizontal="left" vertical="center" wrapText="1"/>
      <protection/>
    </xf>
    <xf numFmtId="0" fontId="2" fillId="0" borderId="0" xfId="0" applyFont="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57150</xdr:rowOff>
    </xdr:from>
    <xdr:to>
      <xdr:col>3</xdr:col>
      <xdr:colOff>238125</xdr:colOff>
      <xdr:row>2</xdr:row>
      <xdr:rowOff>161925</xdr:rowOff>
    </xdr:to>
    <xdr:pic>
      <xdr:nvPicPr>
        <xdr:cNvPr id="1" name="Imagen 1"/>
        <xdr:cNvPicPr preferRelativeResize="1">
          <a:picLocks noChangeAspect="1"/>
        </xdr:cNvPicPr>
      </xdr:nvPicPr>
      <xdr:blipFill>
        <a:blip r:embed="rId1"/>
        <a:stretch>
          <a:fillRect/>
        </a:stretch>
      </xdr:blipFill>
      <xdr:spPr>
        <a:xfrm>
          <a:off x="4171950" y="57150"/>
          <a:ext cx="109537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57150</xdr:rowOff>
    </xdr:from>
    <xdr:to>
      <xdr:col>3</xdr:col>
      <xdr:colOff>238125</xdr:colOff>
      <xdr:row>2</xdr:row>
      <xdr:rowOff>161925</xdr:rowOff>
    </xdr:to>
    <xdr:pic>
      <xdr:nvPicPr>
        <xdr:cNvPr id="1" name="Imagen 1"/>
        <xdr:cNvPicPr preferRelativeResize="1">
          <a:picLocks noChangeAspect="1"/>
        </xdr:cNvPicPr>
      </xdr:nvPicPr>
      <xdr:blipFill>
        <a:blip r:embed="rId1"/>
        <a:stretch>
          <a:fillRect/>
        </a:stretch>
      </xdr:blipFill>
      <xdr:spPr>
        <a:xfrm>
          <a:off x="4171950" y="57150"/>
          <a:ext cx="10953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57150</xdr:rowOff>
    </xdr:from>
    <xdr:to>
      <xdr:col>3</xdr:col>
      <xdr:colOff>238125</xdr:colOff>
      <xdr:row>2</xdr:row>
      <xdr:rowOff>161925</xdr:rowOff>
    </xdr:to>
    <xdr:pic>
      <xdr:nvPicPr>
        <xdr:cNvPr id="1" name="Imagen 1"/>
        <xdr:cNvPicPr preferRelativeResize="1">
          <a:picLocks noChangeAspect="1"/>
        </xdr:cNvPicPr>
      </xdr:nvPicPr>
      <xdr:blipFill>
        <a:blip r:embed="rId1"/>
        <a:stretch>
          <a:fillRect/>
        </a:stretch>
      </xdr:blipFill>
      <xdr:spPr>
        <a:xfrm>
          <a:off x="4171950" y="57150"/>
          <a:ext cx="10953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57150</xdr:rowOff>
    </xdr:from>
    <xdr:to>
      <xdr:col>3</xdr:col>
      <xdr:colOff>238125</xdr:colOff>
      <xdr:row>2</xdr:row>
      <xdr:rowOff>161925</xdr:rowOff>
    </xdr:to>
    <xdr:pic>
      <xdr:nvPicPr>
        <xdr:cNvPr id="1" name="Imagen 1"/>
        <xdr:cNvPicPr preferRelativeResize="1">
          <a:picLocks noChangeAspect="1"/>
        </xdr:cNvPicPr>
      </xdr:nvPicPr>
      <xdr:blipFill>
        <a:blip r:embed="rId1"/>
        <a:stretch>
          <a:fillRect/>
        </a:stretch>
      </xdr:blipFill>
      <xdr:spPr>
        <a:xfrm>
          <a:off x="4171950" y="57150"/>
          <a:ext cx="10953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57150</xdr:rowOff>
    </xdr:from>
    <xdr:to>
      <xdr:col>3</xdr:col>
      <xdr:colOff>238125</xdr:colOff>
      <xdr:row>2</xdr:row>
      <xdr:rowOff>161925</xdr:rowOff>
    </xdr:to>
    <xdr:pic>
      <xdr:nvPicPr>
        <xdr:cNvPr id="1" name="Imagen 1"/>
        <xdr:cNvPicPr preferRelativeResize="1">
          <a:picLocks noChangeAspect="1"/>
        </xdr:cNvPicPr>
      </xdr:nvPicPr>
      <xdr:blipFill>
        <a:blip r:embed="rId1"/>
        <a:stretch>
          <a:fillRect/>
        </a:stretch>
      </xdr:blipFill>
      <xdr:spPr>
        <a:xfrm>
          <a:off x="4171950" y="57150"/>
          <a:ext cx="10953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47"/>
  <sheetViews>
    <sheetView showGridLines="0" zoomScalePageLayoutView="0" workbookViewId="0" topLeftCell="A22">
      <selection activeCell="C34" sqref="C34"/>
    </sheetView>
  </sheetViews>
  <sheetFormatPr defaultColWidth="11.421875" defaultRowHeight="12.75"/>
  <cols>
    <col min="1" max="1" width="4.421875" style="18" customWidth="1"/>
    <col min="2" max="2" width="26.57421875" style="34" bestFit="1" customWidth="1"/>
    <col min="3" max="3" width="76.7109375" style="19" customWidth="1"/>
    <col min="4" max="16384" width="11.421875" style="19" customWidth="1"/>
  </cols>
  <sheetData>
    <row r="2" spans="2:3" ht="11.25">
      <c r="B2" s="36" t="s">
        <v>58</v>
      </c>
      <c r="C2" s="37"/>
    </row>
    <row r="3" spans="1:3" ht="11.25">
      <c r="A3" s="20"/>
      <c r="B3" s="21"/>
      <c r="C3" s="22"/>
    </row>
    <row r="4" spans="1:3" ht="18.75" customHeight="1">
      <c r="A4" s="20"/>
      <c r="B4" s="23" t="s">
        <v>59</v>
      </c>
      <c r="C4" s="23" t="s">
        <v>60</v>
      </c>
    </row>
    <row r="5" spans="1:3" ht="11.25">
      <c r="A5" s="24">
        <v>1</v>
      </c>
      <c r="B5" s="25" t="s">
        <v>1</v>
      </c>
      <c r="C5" s="26"/>
    </row>
    <row r="6" spans="1:3" ht="11.25">
      <c r="A6" s="24">
        <v>2</v>
      </c>
      <c r="B6" s="25" t="s">
        <v>2</v>
      </c>
      <c r="C6" s="26"/>
    </row>
    <row r="7" spans="1:3" ht="11.25">
      <c r="A7" s="24">
        <v>3</v>
      </c>
      <c r="B7" s="25" t="s">
        <v>3</v>
      </c>
      <c r="C7" s="26"/>
    </row>
    <row r="8" spans="1:3" ht="45">
      <c r="A8" s="24">
        <v>4</v>
      </c>
      <c r="B8" s="25" t="s">
        <v>61</v>
      </c>
      <c r="C8" s="27" t="s">
        <v>62</v>
      </c>
    </row>
    <row r="9" spans="1:3" ht="33.75">
      <c r="A9" s="24">
        <v>5</v>
      </c>
      <c r="B9" s="25" t="s">
        <v>5</v>
      </c>
      <c r="C9" s="27" t="s">
        <v>63</v>
      </c>
    </row>
    <row r="10" spans="1:3" ht="78.75">
      <c r="A10" s="24">
        <v>6</v>
      </c>
      <c r="B10" s="25" t="s">
        <v>6</v>
      </c>
      <c r="C10" s="27" t="s">
        <v>64</v>
      </c>
    </row>
    <row r="11" spans="1:3" ht="22.5">
      <c r="A11" s="24">
        <v>7</v>
      </c>
      <c r="B11" s="25" t="s">
        <v>65</v>
      </c>
      <c r="C11" s="26"/>
    </row>
    <row r="12" spans="1:3" ht="11.25">
      <c r="A12" s="24">
        <v>8</v>
      </c>
      <c r="B12" s="25" t="s">
        <v>66</v>
      </c>
      <c r="C12" s="28" t="s">
        <v>67</v>
      </c>
    </row>
    <row r="13" spans="1:3" ht="33.75">
      <c r="A13" s="24">
        <v>9</v>
      </c>
      <c r="B13" s="25" t="s">
        <v>8</v>
      </c>
      <c r="C13" s="29" t="s">
        <v>68</v>
      </c>
    </row>
    <row r="14" spans="1:3" ht="45">
      <c r="A14" s="24">
        <v>10</v>
      </c>
      <c r="B14" s="25" t="s">
        <v>9</v>
      </c>
      <c r="C14" s="27" t="s">
        <v>69</v>
      </c>
    </row>
    <row r="15" spans="1:3" ht="45">
      <c r="A15" s="24">
        <v>11</v>
      </c>
      <c r="B15" s="25" t="s">
        <v>11</v>
      </c>
      <c r="C15" s="27" t="s">
        <v>70</v>
      </c>
    </row>
    <row r="16" spans="1:3" ht="11.25">
      <c r="A16" s="24">
        <v>12</v>
      </c>
      <c r="B16" s="25" t="s">
        <v>12</v>
      </c>
      <c r="C16" s="25" t="s">
        <v>71</v>
      </c>
    </row>
    <row r="17" spans="1:3" ht="22.5">
      <c r="A17" s="24">
        <v>13</v>
      </c>
      <c r="B17" s="25" t="s">
        <v>13</v>
      </c>
      <c r="C17" s="28" t="s">
        <v>72</v>
      </c>
    </row>
    <row r="18" spans="1:3" ht="33.75">
      <c r="A18" s="24">
        <v>14</v>
      </c>
      <c r="B18" s="25" t="s">
        <v>17</v>
      </c>
      <c r="C18" s="30" t="s">
        <v>73</v>
      </c>
    </row>
    <row r="19" spans="1:3" ht="22.5" customHeight="1">
      <c r="A19" s="24">
        <v>15</v>
      </c>
      <c r="B19" s="25" t="s">
        <v>74</v>
      </c>
      <c r="C19" s="26"/>
    </row>
    <row r="20" spans="1:3" ht="33.75">
      <c r="A20" s="24">
        <v>16</v>
      </c>
      <c r="B20" s="25" t="s">
        <v>23</v>
      </c>
      <c r="C20" s="29" t="s">
        <v>75</v>
      </c>
    </row>
    <row r="21" spans="1:3" ht="11.25">
      <c r="A21" s="24">
        <v>17</v>
      </c>
      <c r="B21" s="25" t="s">
        <v>76</v>
      </c>
      <c r="C21" s="25"/>
    </row>
    <row r="22" spans="1:3" ht="45">
      <c r="A22" s="24">
        <v>18</v>
      </c>
      <c r="B22" s="25" t="s">
        <v>26</v>
      </c>
      <c r="C22" s="25" t="s">
        <v>77</v>
      </c>
    </row>
    <row r="23" spans="1:3" ht="22.5">
      <c r="A23" s="24">
        <v>19</v>
      </c>
      <c r="B23" s="25" t="s">
        <v>78</v>
      </c>
      <c r="C23" s="26"/>
    </row>
    <row r="24" spans="1:3" ht="22.5">
      <c r="A24" s="24">
        <v>20</v>
      </c>
      <c r="B24" s="25" t="s">
        <v>27</v>
      </c>
      <c r="C24" s="29" t="s">
        <v>79</v>
      </c>
    </row>
    <row r="25" spans="1:3" ht="11.25">
      <c r="A25" s="24">
        <v>21</v>
      </c>
      <c r="B25" s="25" t="s">
        <v>80</v>
      </c>
      <c r="C25" s="26"/>
    </row>
    <row r="26" spans="1:3" ht="22.5">
      <c r="A26" s="24">
        <v>22</v>
      </c>
      <c r="B26" s="25" t="s">
        <v>81</v>
      </c>
      <c r="C26" s="26"/>
    </row>
    <row r="27" spans="1:3" ht="11.25">
      <c r="A27" s="24">
        <v>23</v>
      </c>
      <c r="B27" s="25" t="s">
        <v>82</v>
      </c>
      <c r="C27" s="26"/>
    </row>
    <row r="28" spans="1:3" ht="11.25">
      <c r="A28" s="24">
        <v>24</v>
      </c>
      <c r="B28" s="25" t="s">
        <v>83</v>
      </c>
      <c r="C28" s="26"/>
    </row>
    <row r="29" spans="1:3" ht="22.5">
      <c r="A29" s="24">
        <v>25</v>
      </c>
      <c r="B29" s="25" t="s">
        <v>84</v>
      </c>
      <c r="C29" s="26"/>
    </row>
    <row r="30" spans="1:3" ht="33.75">
      <c r="A30" s="24">
        <v>26</v>
      </c>
      <c r="B30" s="25" t="s">
        <v>29</v>
      </c>
      <c r="C30" s="29" t="s">
        <v>85</v>
      </c>
    </row>
    <row r="31" spans="1:3" ht="11.25">
      <c r="A31" s="24">
        <v>27</v>
      </c>
      <c r="B31" s="25" t="s">
        <v>12</v>
      </c>
      <c r="C31" s="26"/>
    </row>
    <row r="32" spans="1:3" ht="18.75" customHeight="1">
      <c r="A32" s="20"/>
      <c r="B32" s="23" t="s">
        <v>86</v>
      </c>
      <c r="C32" s="23" t="s">
        <v>60</v>
      </c>
    </row>
    <row r="33" spans="1:3" ht="33.75">
      <c r="A33" s="31">
        <v>1</v>
      </c>
      <c r="B33" s="25" t="s">
        <v>87</v>
      </c>
      <c r="C33" s="30" t="s">
        <v>88</v>
      </c>
    </row>
    <row r="34" spans="1:3" ht="33.75">
      <c r="A34" s="31">
        <v>2</v>
      </c>
      <c r="B34" s="25" t="s">
        <v>89</v>
      </c>
      <c r="C34" s="26"/>
    </row>
    <row r="35" spans="1:3" ht="22.5">
      <c r="A35" s="31">
        <v>3</v>
      </c>
      <c r="B35" s="25" t="s">
        <v>90</v>
      </c>
      <c r="C35" s="26"/>
    </row>
    <row r="36" spans="1:3" ht="11.25">
      <c r="A36" s="31">
        <v>4</v>
      </c>
      <c r="B36" s="25" t="s">
        <v>91</v>
      </c>
      <c r="C36" s="32"/>
    </row>
    <row r="37" spans="1:3" ht="11.25">
      <c r="A37" s="31">
        <v>5</v>
      </c>
      <c r="B37" s="25" t="s">
        <v>33</v>
      </c>
      <c r="C37" s="35" t="s">
        <v>103</v>
      </c>
    </row>
    <row r="38" spans="1:3" ht="11.25">
      <c r="A38" s="31">
        <v>6</v>
      </c>
      <c r="B38" s="25" t="s">
        <v>34</v>
      </c>
      <c r="C38" s="33" t="s">
        <v>92</v>
      </c>
    </row>
    <row r="39" spans="1:3" ht="33.75">
      <c r="A39" s="31">
        <v>7</v>
      </c>
      <c r="B39" s="25" t="s">
        <v>35</v>
      </c>
      <c r="C39" s="30" t="s">
        <v>93</v>
      </c>
    </row>
    <row r="40" spans="1:3" ht="11.25">
      <c r="A40" s="31">
        <v>8</v>
      </c>
      <c r="B40" s="25" t="s">
        <v>36</v>
      </c>
      <c r="C40" s="26"/>
    </row>
    <row r="41" spans="1:3" ht="22.5">
      <c r="A41" s="31">
        <v>9</v>
      </c>
      <c r="B41" s="25" t="s">
        <v>94</v>
      </c>
      <c r="C41" s="26"/>
    </row>
    <row r="42" spans="1:3" ht="22.5">
      <c r="A42" s="31">
        <v>10</v>
      </c>
      <c r="B42" s="25" t="s">
        <v>95</v>
      </c>
      <c r="C42" s="30" t="s">
        <v>96</v>
      </c>
    </row>
    <row r="43" spans="1:3" ht="22.5">
      <c r="A43" s="31">
        <v>11</v>
      </c>
      <c r="B43" s="25" t="s">
        <v>97</v>
      </c>
      <c r="C43" s="30" t="s">
        <v>98</v>
      </c>
    </row>
    <row r="44" spans="1:3" ht="11.25">
      <c r="A44" s="31">
        <v>12</v>
      </c>
      <c r="B44" s="25" t="s">
        <v>99</v>
      </c>
      <c r="C44" s="26"/>
    </row>
    <row r="45" spans="1:3" ht="22.5">
      <c r="A45" s="31">
        <v>13</v>
      </c>
      <c r="B45" s="25" t="s">
        <v>41</v>
      </c>
      <c r="C45" s="30" t="s">
        <v>100</v>
      </c>
    </row>
    <row r="46" spans="1:3" ht="11.25">
      <c r="A46" s="31">
        <v>14</v>
      </c>
      <c r="B46" s="25" t="s">
        <v>101</v>
      </c>
      <c r="C46" s="30" t="s">
        <v>102</v>
      </c>
    </row>
    <row r="47" spans="2:3" ht="11.25">
      <c r="B47" s="38"/>
      <c r="C47" s="38"/>
    </row>
  </sheetData>
  <sheetProtection/>
  <mergeCells count="2">
    <mergeCell ref="B2:C2"/>
    <mergeCell ref="B47:C47"/>
  </mergeCells>
  <printOptions horizontalCentered="1"/>
  <pageMargins left="0.52" right="0.33" top="0.71" bottom="0.5"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B1:C76"/>
  <sheetViews>
    <sheetView zoomScalePageLayoutView="0" workbookViewId="0" topLeftCell="A19">
      <selection activeCell="B33" sqref="B33"/>
    </sheetView>
  </sheetViews>
  <sheetFormatPr defaultColWidth="11.421875" defaultRowHeight="12.75"/>
  <cols>
    <col min="1" max="1" width="8.57421875" style="0" customWidth="1"/>
    <col min="2" max="2" width="52.57421875" style="0" bestFit="1" customWidth="1"/>
    <col min="3" max="3" width="14.28125" style="0" customWidth="1"/>
  </cols>
  <sheetData>
    <row r="1" ht="15.75">
      <c r="B1" s="4" t="s">
        <v>45</v>
      </c>
    </row>
    <row r="2" ht="15.75">
      <c r="B2" s="4"/>
    </row>
    <row r="3" ht="14.25">
      <c r="B3" s="2" t="s">
        <v>46</v>
      </c>
    </row>
    <row r="5" ht="12.75">
      <c r="B5" s="3" t="s">
        <v>0</v>
      </c>
    </row>
    <row r="7" spans="2:3" ht="12.75">
      <c r="B7" t="s">
        <v>1</v>
      </c>
      <c r="C7" s="1">
        <v>1604.31</v>
      </c>
    </row>
    <row r="8" spans="2:3" ht="12.75">
      <c r="B8" t="s">
        <v>2</v>
      </c>
      <c r="C8" s="1">
        <v>15987.46</v>
      </c>
    </row>
    <row r="9" spans="2:3" ht="12.75">
      <c r="B9" t="s">
        <v>3</v>
      </c>
      <c r="C9" s="1">
        <v>948062.66</v>
      </c>
    </row>
    <row r="10" spans="2:3" ht="12.75">
      <c r="B10" t="s">
        <v>4</v>
      </c>
      <c r="C10" s="1">
        <v>24632442.29</v>
      </c>
    </row>
    <row r="11" spans="2:3" ht="12.75">
      <c r="B11" t="s">
        <v>5</v>
      </c>
      <c r="C11" s="1">
        <v>25817821.6</v>
      </c>
    </row>
    <row r="12" spans="2:3" ht="12.75">
      <c r="B12" t="s">
        <v>6</v>
      </c>
      <c r="C12" s="1">
        <v>3385112.92</v>
      </c>
    </row>
    <row r="14" spans="2:3" ht="12.75">
      <c r="B14" s="6" t="s">
        <v>7</v>
      </c>
      <c r="C14" s="7">
        <f>SUM(C7:C13)</f>
        <v>54801031.24</v>
      </c>
    </row>
    <row r="16" spans="2:3" ht="12.75">
      <c r="B16" t="s">
        <v>8</v>
      </c>
      <c r="C16" s="1">
        <v>456316.48</v>
      </c>
    </row>
    <row r="17" spans="2:3" ht="12.75">
      <c r="B17" t="s">
        <v>9</v>
      </c>
      <c r="C17" s="5" t="s">
        <v>10</v>
      </c>
    </row>
    <row r="18" spans="2:3" ht="12.75">
      <c r="B18" t="s">
        <v>11</v>
      </c>
      <c r="C18" s="1">
        <v>36161733.94</v>
      </c>
    </row>
    <row r="19" spans="2:3" ht="12.75">
      <c r="B19" t="s">
        <v>12</v>
      </c>
      <c r="C19" s="1">
        <v>5000</v>
      </c>
    </row>
    <row r="20" spans="2:3" ht="12.75">
      <c r="B20" t="s">
        <v>13</v>
      </c>
      <c r="C20" s="1">
        <v>437243.81</v>
      </c>
    </row>
    <row r="22" spans="2:3" ht="12.75">
      <c r="B22" s="6" t="s">
        <v>14</v>
      </c>
      <c r="C22" s="7">
        <f>SUM(C16:C21)</f>
        <v>37060294.23</v>
      </c>
    </row>
    <row r="23" spans="2:3" ht="12.75">
      <c r="B23" s="6"/>
      <c r="C23" s="6"/>
    </row>
    <row r="24" spans="2:3" ht="13.5" thickBot="1">
      <c r="B24" s="6" t="s">
        <v>15</v>
      </c>
      <c r="C24" s="8">
        <f>C14+C22</f>
        <v>91861325.47</v>
      </c>
    </row>
    <row r="25" ht="13.5" thickTop="1"/>
    <row r="27" ht="12.75">
      <c r="B27" s="3" t="s">
        <v>16</v>
      </c>
    </row>
    <row r="29" ht="12.75">
      <c r="B29" t="s">
        <v>17</v>
      </c>
    </row>
    <row r="30" ht="12.75">
      <c r="B30" t="s">
        <v>18</v>
      </c>
    </row>
    <row r="31" spans="2:3" ht="12.75">
      <c r="B31" t="s">
        <v>47</v>
      </c>
      <c r="C31" s="1">
        <v>66547338.48</v>
      </c>
    </row>
    <row r="32" spans="2:3" ht="12.75">
      <c r="B32" t="s">
        <v>48</v>
      </c>
      <c r="C32" s="5" t="s">
        <v>10</v>
      </c>
    </row>
    <row r="33" spans="2:3" ht="12.75">
      <c r="B33" t="s">
        <v>19</v>
      </c>
      <c r="C33" s="1">
        <v>4235423.83</v>
      </c>
    </row>
    <row r="34" spans="2:3" ht="12.75">
      <c r="B34" t="s">
        <v>20</v>
      </c>
      <c r="C34" s="1">
        <v>-3067647.98</v>
      </c>
    </row>
    <row r="35" spans="2:3" ht="12.75">
      <c r="B35" t="s">
        <v>21</v>
      </c>
      <c r="C35" s="1">
        <v>17254.66</v>
      </c>
    </row>
    <row r="37" spans="2:3" ht="12.75">
      <c r="B37" s="6" t="s">
        <v>22</v>
      </c>
      <c r="C37" s="7">
        <f>SUM(C31:C36)</f>
        <v>67732368.99</v>
      </c>
    </row>
    <row r="39" spans="2:3" ht="12.75">
      <c r="B39" t="s">
        <v>23</v>
      </c>
      <c r="C39" s="1">
        <v>12360842.49</v>
      </c>
    </row>
    <row r="41" spans="2:3" ht="12.75">
      <c r="B41" s="6" t="s">
        <v>24</v>
      </c>
      <c r="C41" s="7">
        <f>C37+C39</f>
        <v>80093211.47999999</v>
      </c>
    </row>
    <row r="43" spans="2:3" ht="12.75">
      <c r="B43" t="s">
        <v>25</v>
      </c>
      <c r="C43" s="1">
        <v>1418.83</v>
      </c>
    </row>
    <row r="44" spans="2:3" ht="12.75">
      <c r="B44" t="s">
        <v>26</v>
      </c>
      <c r="C44" s="1">
        <v>7512651.61</v>
      </c>
    </row>
    <row r="45" spans="2:3" ht="12.75">
      <c r="B45" t="s">
        <v>27</v>
      </c>
      <c r="C45" s="1">
        <v>4120280.85</v>
      </c>
    </row>
    <row r="47" spans="2:3" ht="12.75">
      <c r="B47" s="6" t="s">
        <v>28</v>
      </c>
      <c r="C47" s="7">
        <f>SUM(C43:C46)</f>
        <v>11634351.290000001</v>
      </c>
    </row>
    <row r="49" spans="2:3" ht="12.75">
      <c r="B49" t="s">
        <v>29</v>
      </c>
      <c r="C49" s="1">
        <v>133762.7</v>
      </c>
    </row>
    <row r="51" spans="2:3" ht="12.75">
      <c r="B51" s="6" t="s">
        <v>30</v>
      </c>
      <c r="C51" s="7">
        <v>133762.7</v>
      </c>
    </row>
    <row r="53" spans="2:3" ht="13.5" thickBot="1">
      <c r="B53" s="6" t="s">
        <v>31</v>
      </c>
      <c r="C53" s="8">
        <f>C41+C47+C51</f>
        <v>91861325.47</v>
      </c>
    </row>
    <row r="54" ht="13.5" thickTop="1"/>
    <row r="56" spans="2:3" ht="14.25">
      <c r="B56" s="39" t="s">
        <v>44</v>
      </c>
      <c r="C56" s="39"/>
    </row>
    <row r="58" spans="2:3" ht="12.75">
      <c r="B58" t="s">
        <v>32</v>
      </c>
      <c r="C58" s="1">
        <v>598530.89</v>
      </c>
    </row>
    <row r="59" spans="2:3" ht="12.75">
      <c r="B59" t="s">
        <v>33</v>
      </c>
      <c r="C59" s="1">
        <v>64758.7</v>
      </c>
    </row>
    <row r="60" spans="2:3" ht="12.75">
      <c r="B60" t="s">
        <v>34</v>
      </c>
      <c r="C60" s="1">
        <v>-706724.82</v>
      </c>
    </row>
    <row r="61" spans="2:3" ht="12.75">
      <c r="B61" t="s">
        <v>35</v>
      </c>
      <c r="C61" s="1">
        <v>-135213.74</v>
      </c>
    </row>
    <row r="62" spans="2:3" ht="12.75">
      <c r="B62" t="s">
        <v>36</v>
      </c>
      <c r="C62" s="1">
        <v>-48173.12</v>
      </c>
    </row>
    <row r="63" spans="2:3" ht="12.75">
      <c r="B63" t="s">
        <v>37</v>
      </c>
      <c r="C63" s="5" t="s">
        <v>10</v>
      </c>
    </row>
    <row r="65" spans="2:3" ht="12.75">
      <c r="B65" s="6" t="s">
        <v>38</v>
      </c>
      <c r="C65" s="7">
        <v>-226822.09</v>
      </c>
    </row>
    <row r="67" spans="2:3" ht="12.75">
      <c r="B67" t="s">
        <v>39</v>
      </c>
      <c r="C67" s="1">
        <v>244076.75</v>
      </c>
    </row>
    <row r="68" spans="2:3" ht="12.75">
      <c r="B68" t="s">
        <v>40</v>
      </c>
      <c r="C68" s="5" t="s">
        <v>10</v>
      </c>
    </row>
    <row r="70" spans="2:3" ht="12.75">
      <c r="B70" s="6" t="s">
        <v>41</v>
      </c>
      <c r="C70" s="7">
        <v>244076.75</v>
      </c>
    </row>
    <row r="71" spans="2:3" ht="12.75">
      <c r="B71" s="6"/>
      <c r="C71" s="6"/>
    </row>
    <row r="72" spans="2:3" ht="12.75">
      <c r="B72" s="6" t="s">
        <v>42</v>
      </c>
      <c r="C72" s="7">
        <v>17254.66</v>
      </c>
    </row>
    <row r="74" spans="2:3" ht="12.75">
      <c r="B74" t="s">
        <v>43</v>
      </c>
      <c r="C74" s="5" t="s">
        <v>10</v>
      </c>
    </row>
    <row r="76" spans="2:3" ht="13.5" thickBot="1">
      <c r="B76" s="6" t="s">
        <v>21</v>
      </c>
      <c r="C76" s="8">
        <v>17254.66</v>
      </c>
    </row>
    <row r="77" ht="13.5" thickTop="1"/>
  </sheetData>
  <sheetProtection/>
  <mergeCells count="1">
    <mergeCell ref="B56:C56"/>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54" max="255" man="1"/>
  </rowBreaks>
  <drawing r:id="rId1"/>
</worksheet>
</file>

<file path=xl/worksheets/sheet3.xml><?xml version="1.0" encoding="utf-8"?>
<worksheet xmlns="http://schemas.openxmlformats.org/spreadsheetml/2006/main" xmlns:r="http://schemas.openxmlformats.org/officeDocument/2006/relationships">
  <dimension ref="B1:D76"/>
  <sheetViews>
    <sheetView zoomScalePageLayoutView="0" workbookViewId="0" topLeftCell="A10">
      <selection activeCell="F56" sqref="F56"/>
    </sheetView>
  </sheetViews>
  <sheetFormatPr defaultColWidth="11.421875" defaultRowHeight="12.75"/>
  <cols>
    <col min="1" max="1" width="8.57421875" style="0" customWidth="1"/>
    <col min="2" max="2" width="52.57421875" style="0" bestFit="1" customWidth="1"/>
    <col min="3" max="3" width="14.28125" style="9" customWidth="1"/>
  </cols>
  <sheetData>
    <row r="1" ht="15.75">
      <c r="B1" s="4" t="s">
        <v>49</v>
      </c>
    </row>
    <row r="2" ht="15.75">
      <c r="B2" s="4"/>
    </row>
    <row r="3" ht="14.25">
      <c r="B3" s="2" t="s">
        <v>50</v>
      </c>
    </row>
    <row r="5" ht="12.75">
      <c r="B5" s="3" t="s">
        <v>0</v>
      </c>
    </row>
    <row r="7" spans="2:3" ht="12.75">
      <c r="B7" t="s">
        <v>1</v>
      </c>
      <c r="C7" s="10">
        <v>9450</v>
      </c>
    </row>
    <row r="8" spans="2:3" ht="12.75">
      <c r="B8" t="s">
        <v>2</v>
      </c>
      <c r="C8" s="10">
        <v>15867</v>
      </c>
    </row>
    <row r="9" spans="2:3" ht="12.75">
      <c r="B9" t="s">
        <v>3</v>
      </c>
      <c r="C9" s="10">
        <v>905836</v>
      </c>
    </row>
    <row r="10" spans="2:3" ht="12.75">
      <c r="B10" t="s">
        <v>4</v>
      </c>
      <c r="C10" s="10">
        <v>24510708</v>
      </c>
    </row>
    <row r="11" spans="2:3" ht="12.75">
      <c r="B11" t="s">
        <v>5</v>
      </c>
      <c r="C11" s="10">
        <v>26446453</v>
      </c>
    </row>
    <row r="12" spans="2:3" ht="12.75">
      <c r="B12" t="s">
        <v>6</v>
      </c>
      <c r="C12" s="10">
        <v>3431932</v>
      </c>
    </row>
    <row r="14" spans="2:3" ht="12.75">
      <c r="B14" s="6" t="s">
        <v>7</v>
      </c>
      <c r="C14" s="11">
        <f>SUM(C7:C13)</f>
        <v>55320246</v>
      </c>
    </row>
    <row r="16" spans="2:3" ht="12.75">
      <c r="B16" t="s">
        <v>8</v>
      </c>
      <c r="C16" s="10">
        <v>447702</v>
      </c>
    </row>
    <row r="17" spans="2:3" ht="12.75">
      <c r="B17" t="s">
        <v>9</v>
      </c>
      <c r="C17" s="12" t="s">
        <v>10</v>
      </c>
    </row>
    <row r="18" spans="2:3" ht="12.75">
      <c r="B18" t="s">
        <v>11</v>
      </c>
      <c r="C18" s="10">
        <v>35800708</v>
      </c>
    </row>
    <row r="19" spans="2:3" ht="12.75">
      <c r="B19" t="s">
        <v>12</v>
      </c>
      <c r="C19" s="10">
        <v>5000</v>
      </c>
    </row>
    <row r="20" spans="2:3" ht="12.75">
      <c r="B20" t="s">
        <v>13</v>
      </c>
      <c r="C20" s="10">
        <v>429494</v>
      </c>
    </row>
    <row r="22" spans="2:3" ht="12.75">
      <c r="B22" s="6" t="s">
        <v>14</v>
      </c>
      <c r="C22" s="11">
        <f>SUM(C16:C21)</f>
        <v>36682904</v>
      </c>
    </row>
    <row r="23" spans="2:3" ht="12.75">
      <c r="B23" s="6"/>
      <c r="C23" s="13"/>
    </row>
    <row r="24" spans="2:3" ht="13.5" thickBot="1">
      <c r="B24" s="6" t="s">
        <v>15</v>
      </c>
      <c r="C24" s="14">
        <f>C14+C22</f>
        <v>92003150</v>
      </c>
    </row>
    <row r="25" ht="13.5" thickTop="1"/>
    <row r="27" ht="12.75">
      <c r="B27" s="3" t="s">
        <v>16</v>
      </c>
    </row>
    <row r="29" ht="12.75">
      <c r="B29" t="s">
        <v>17</v>
      </c>
    </row>
    <row r="30" ht="12.75">
      <c r="B30" t="s">
        <v>18</v>
      </c>
    </row>
    <row r="31" spans="2:3" ht="12.75">
      <c r="B31" t="s">
        <v>47</v>
      </c>
      <c r="C31" s="10">
        <v>66547338</v>
      </c>
    </row>
    <row r="32" spans="2:3" ht="12.75">
      <c r="B32" t="s">
        <v>48</v>
      </c>
      <c r="C32" s="12" t="s">
        <v>10</v>
      </c>
    </row>
    <row r="33" spans="2:3" ht="12.75">
      <c r="B33" t="s">
        <v>19</v>
      </c>
      <c r="C33" s="10">
        <v>4246597</v>
      </c>
    </row>
    <row r="34" spans="2:3" ht="12.75">
      <c r="B34" t="s">
        <v>20</v>
      </c>
      <c r="C34" s="10">
        <v>-2967093</v>
      </c>
    </row>
    <row r="35" spans="2:3" ht="12.75">
      <c r="B35" t="s">
        <v>21</v>
      </c>
      <c r="C35" s="10">
        <v>122267</v>
      </c>
    </row>
    <row r="37" spans="2:3" ht="12.75">
      <c r="B37" s="6" t="s">
        <v>22</v>
      </c>
      <c r="C37" s="11">
        <f>SUM(C31:C36)</f>
        <v>67949109</v>
      </c>
    </row>
    <row r="39" spans="2:3" ht="12.75">
      <c r="B39" t="s">
        <v>23</v>
      </c>
      <c r="C39" s="10">
        <v>12304656</v>
      </c>
    </row>
    <row r="41" spans="2:3" ht="12.75">
      <c r="B41" s="6" t="s">
        <v>24</v>
      </c>
      <c r="C41" s="11">
        <f>C37+C39</f>
        <v>80253765</v>
      </c>
    </row>
    <row r="43" spans="2:3" ht="12.75">
      <c r="B43" t="s">
        <v>25</v>
      </c>
      <c r="C43" s="10">
        <v>1418</v>
      </c>
    </row>
    <row r="44" spans="2:3" ht="12.75">
      <c r="B44" t="s">
        <v>26</v>
      </c>
      <c r="C44" s="10">
        <v>7512652</v>
      </c>
    </row>
    <row r="45" spans="2:3" ht="12.75">
      <c r="B45" t="s">
        <v>27</v>
      </c>
      <c r="C45" s="10">
        <v>4101552</v>
      </c>
    </row>
    <row r="47" spans="2:3" ht="12.75">
      <c r="B47" s="6" t="s">
        <v>28</v>
      </c>
      <c r="C47" s="11">
        <f>SUM(C43:C46)</f>
        <v>11615622</v>
      </c>
    </row>
    <row r="49" spans="2:3" ht="12.75">
      <c r="B49" t="s">
        <v>29</v>
      </c>
      <c r="C49" s="10">
        <v>133763</v>
      </c>
    </row>
    <row r="51" spans="2:3" ht="12.75">
      <c r="B51" s="6" t="s">
        <v>30</v>
      </c>
      <c r="C51" s="11">
        <v>133762</v>
      </c>
    </row>
    <row r="53" spans="2:3" ht="13.5" thickBot="1">
      <c r="B53" s="6" t="s">
        <v>31</v>
      </c>
      <c r="C53" s="14">
        <f>C41+C47+C51</f>
        <v>92003149</v>
      </c>
    </row>
    <row r="54" ht="13.5" thickTop="1"/>
    <row r="56" spans="2:3" ht="14.25">
      <c r="B56" s="39" t="s">
        <v>51</v>
      </c>
      <c r="C56" s="39"/>
    </row>
    <row r="58" spans="2:4" ht="12.75">
      <c r="B58" t="s">
        <v>32</v>
      </c>
      <c r="C58" s="10">
        <v>670496</v>
      </c>
      <c r="D58" s="1">
        <f>C58+C59</f>
        <v>735255</v>
      </c>
    </row>
    <row r="59" spans="2:3" ht="12.75">
      <c r="B59" t="s">
        <v>33</v>
      </c>
      <c r="C59" s="10">
        <v>64759</v>
      </c>
    </row>
    <row r="60" spans="2:3" ht="12.75">
      <c r="B60" t="s">
        <v>34</v>
      </c>
      <c r="C60" s="10">
        <v>-655800</v>
      </c>
    </row>
    <row r="61" spans="2:3" ht="12.75">
      <c r="B61" t="s">
        <v>35</v>
      </c>
      <c r="C61" s="10">
        <v>-162563</v>
      </c>
    </row>
    <row r="62" spans="2:4" ht="12.75">
      <c r="B62" t="s">
        <v>36</v>
      </c>
      <c r="C62" s="10">
        <v>-52502</v>
      </c>
      <c r="D62" s="1"/>
    </row>
    <row r="63" spans="2:3" ht="12.75">
      <c r="B63" t="s">
        <v>37</v>
      </c>
      <c r="C63" s="12" t="s">
        <v>10</v>
      </c>
    </row>
    <row r="65" spans="2:3" ht="12.75">
      <c r="B65" s="6" t="s">
        <v>38</v>
      </c>
      <c r="C65" s="11">
        <f>C58+C59+C60+C61+C62</f>
        <v>-135610</v>
      </c>
    </row>
    <row r="67" spans="2:3" ht="12.75">
      <c r="B67" t="s">
        <v>39</v>
      </c>
      <c r="C67" s="10">
        <v>257877</v>
      </c>
    </row>
    <row r="68" spans="2:3" ht="12.75">
      <c r="B68" t="s">
        <v>40</v>
      </c>
      <c r="C68" s="12" t="s">
        <v>10</v>
      </c>
    </row>
    <row r="70" spans="2:3" ht="12.75">
      <c r="B70" s="6" t="s">
        <v>41</v>
      </c>
      <c r="C70" s="11">
        <f>C67</f>
        <v>257877</v>
      </c>
    </row>
    <row r="71" spans="2:3" ht="12.75">
      <c r="B71" s="6"/>
      <c r="C71" s="13"/>
    </row>
    <row r="72" spans="2:3" ht="12.75">
      <c r="B72" s="6" t="s">
        <v>42</v>
      </c>
      <c r="C72" s="11">
        <f>C65+C70</f>
        <v>122267</v>
      </c>
    </row>
    <row r="74" spans="2:3" ht="12.75">
      <c r="B74" t="s">
        <v>43</v>
      </c>
      <c r="C74" s="12" t="s">
        <v>10</v>
      </c>
    </row>
    <row r="76" spans="2:3" ht="13.5" thickBot="1">
      <c r="B76" s="6" t="s">
        <v>21</v>
      </c>
      <c r="C76" s="14">
        <f>C72</f>
        <v>122267</v>
      </c>
    </row>
    <row r="77" ht="13.5" thickTop="1"/>
  </sheetData>
  <sheetProtection/>
  <mergeCells count="1">
    <mergeCell ref="B56:C56"/>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54" max="255" man="1"/>
  </rowBreaks>
  <drawing r:id="rId1"/>
</worksheet>
</file>

<file path=xl/worksheets/sheet4.xml><?xml version="1.0" encoding="utf-8"?>
<worksheet xmlns="http://schemas.openxmlformats.org/spreadsheetml/2006/main" xmlns:r="http://schemas.openxmlformats.org/officeDocument/2006/relationships">
  <dimension ref="B1:D76"/>
  <sheetViews>
    <sheetView zoomScalePageLayoutView="0" workbookViewId="0" topLeftCell="A13">
      <selection activeCell="B57" sqref="B57"/>
    </sheetView>
  </sheetViews>
  <sheetFormatPr defaultColWidth="11.421875" defaultRowHeight="12.75"/>
  <cols>
    <col min="1" max="1" width="8.57421875" style="0" customWidth="1"/>
    <col min="2" max="2" width="52.57421875" style="0" bestFit="1" customWidth="1"/>
    <col min="3" max="3" width="14.28125" style="9" customWidth="1"/>
  </cols>
  <sheetData>
    <row r="1" ht="15.75">
      <c r="B1" s="4" t="s">
        <v>53</v>
      </c>
    </row>
    <row r="2" ht="15.75">
      <c r="B2" s="4"/>
    </row>
    <row r="3" ht="14.25">
      <c r="B3" s="2" t="s">
        <v>52</v>
      </c>
    </row>
    <row r="5" ht="12.75">
      <c r="B5" s="3" t="s">
        <v>0</v>
      </c>
    </row>
    <row r="7" spans="2:3" ht="12.75">
      <c r="B7" t="s">
        <v>1</v>
      </c>
      <c r="C7" s="10">
        <v>6076</v>
      </c>
    </row>
    <row r="8" spans="2:3" ht="12.75">
      <c r="B8" t="s">
        <v>2</v>
      </c>
      <c r="C8" s="10">
        <v>4870</v>
      </c>
    </row>
    <row r="9" spans="2:3" ht="12.75">
      <c r="B9" t="s">
        <v>3</v>
      </c>
      <c r="C9" s="10">
        <v>1741196</v>
      </c>
    </row>
    <row r="10" spans="2:3" ht="12.75">
      <c r="B10" t="s">
        <v>4</v>
      </c>
      <c r="C10" s="10">
        <v>23743267</v>
      </c>
    </row>
    <row r="11" spans="2:3" ht="12.75">
      <c r="B11" t="s">
        <v>5</v>
      </c>
      <c r="C11" s="10">
        <v>31735847</v>
      </c>
    </row>
    <row r="12" spans="2:3" ht="12.75">
      <c r="B12" t="s">
        <v>6</v>
      </c>
      <c r="C12" s="10">
        <v>3125933</v>
      </c>
    </row>
    <row r="14" spans="2:3" ht="12.75">
      <c r="B14" s="6" t="s">
        <v>7</v>
      </c>
      <c r="C14" s="11">
        <f>SUM(C7:C13)</f>
        <v>60357189</v>
      </c>
    </row>
    <row r="16" spans="2:3" ht="12.75">
      <c r="B16" t="s">
        <v>8</v>
      </c>
      <c r="C16" s="10">
        <v>291342</v>
      </c>
    </row>
    <row r="17" spans="2:3" ht="12.75">
      <c r="B17" t="s">
        <v>9</v>
      </c>
      <c r="C17" s="12" t="s">
        <v>10</v>
      </c>
    </row>
    <row r="18" spans="2:3" ht="12.75">
      <c r="B18" t="s">
        <v>11</v>
      </c>
      <c r="C18" s="10">
        <v>22880072</v>
      </c>
    </row>
    <row r="19" spans="2:3" ht="12.75">
      <c r="B19" t="s">
        <v>12</v>
      </c>
      <c r="C19" s="10">
        <v>5000</v>
      </c>
    </row>
    <row r="20" spans="2:3" ht="12.75">
      <c r="B20" t="s">
        <v>13</v>
      </c>
      <c r="C20" s="10">
        <v>6067515</v>
      </c>
    </row>
    <row r="22" spans="2:3" ht="12.75">
      <c r="B22" s="6" t="s">
        <v>14</v>
      </c>
      <c r="C22" s="11">
        <f>SUM(C16:C21)</f>
        <v>29243929</v>
      </c>
    </row>
    <row r="23" spans="2:3" ht="12.75">
      <c r="B23" s="6"/>
      <c r="C23" s="13"/>
    </row>
    <row r="24" spans="2:3" ht="13.5" thickBot="1">
      <c r="B24" s="6" t="s">
        <v>15</v>
      </c>
      <c r="C24" s="14">
        <f>C14+C22</f>
        <v>89601118</v>
      </c>
    </row>
    <row r="25" ht="13.5" thickTop="1"/>
    <row r="27" ht="12.75">
      <c r="B27" s="3" t="s">
        <v>16</v>
      </c>
    </row>
    <row r="29" ht="12.75">
      <c r="B29" t="s">
        <v>17</v>
      </c>
    </row>
    <row r="30" ht="12.75">
      <c r="B30" t="s">
        <v>18</v>
      </c>
    </row>
    <row r="31" spans="2:3" ht="12.75">
      <c r="B31" t="s">
        <v>47</v>
      </c>
      <c r="C31" s="10">
        <v>66547338</v>
      </c>
    </row>
    <row r="32" spans="2:3" ht="12.75">
      <c r="B32" t="s">
        <v>48</v>
      </c>
      <c r="C32" s="12" t="s">
        <v>10</v>
      </c>
    </row>
    <row r="33" spans="2:3" ht="12.75">
      <c r="B33" t="s">
        <v>19</v>
      </c>
      <c r="C33" s="10">
        <v>4222430</v>
      </c>
    </row>
    <row r="34" spans="2:3" ht="12.75">
      <c r="B34" t="s">
        <v>20</v>
      </c>
      <c r="C34" s="10">
        <v>-4703120</v>
      </c>
    </row>
    <row r="35" spans="2:3" ht="12.75">
      <c r="B35" t="s">
        <v>21</v>
      </c>
      <c r="C35" s="10">
        <v>3870</v>
      </c>
    </row>
    <row r="37" spans="2:3" ht="12.75">
      <c r="B37" s="6" t="s">
        <v>22</v>
      </c>
      <c r="C37" s="11">
        <f>SUM(C31:C36)</f>
        <v>66070518</v>
      </c>
    </row>
    <row r="39" spans="2:3" ht="12.75">
      <c r="B39" t="s">
        <v>23</v>
      </c>
      <c r="C39" s="10">
        <v>11950444</v>
      </c>
    </row>
    <row r="41" spans="2:3" ht="12.75">
      <c r="B41" s="6" t="s">
        <v>24</v>
      </c>
      <c r="C41" s="11">
        <f>C37+C39</f>
        <v>78020962</v>
      </c>
    </row>
    <row r="43" spans="2:3" ht="12.75">
      <c r="B43" t="s">
        <v>25</v>
      </c>
      <c r="C43" s="10">
        <v>1419</v>
      </c>
    </row>
    <row r="44" spans="2:3" ht="12.75">
      <c r="B44" t="s">
        <v>26</v>
      </c>
      <c r="C44" s="10">
        <v>7514652</v>
      </c>
    </row>
    <row r="45" spans="2:3" ht="12.75">
      <c r="B45" t="s">
        <v>27</v>
      </c>
      <c r="C45" s="10">
        <v>3983482</v>
      </c>
    </row>
    <row r="47" spans="2:3" ht="12.75">
      <c r="B47" s="6" t="s">
        <v>28</v>
      </c>
      <c r="C47" s="11">
        <f>SUM(C43:C46)</f>
        <v>11499553</v>
      </c>
    </row>
    <row r="49" spans="2:3" ht="12.75">
      <c r="B49" t="s">
        <v>29</v>
      </c>
      <c r="C49" s="10">
        <v>80603</v>
      </c>
    </row>
    <row r="51" spans="2:3" ht="12.75">
      <c r="B51" s="6" t="s">
        <v>30</v>
      </c>
      <c r="C51" s="11">
        <f>C49</f>
        <v>80603</v>
      </c>
    </row>
    <row r="53" spans="2:3" ht="13.5" thickBot="1">
      <c r="B53" s="6" t="s">
        <v>31</v>
      </c>
      <c r="C53" s="14">
        <f>C41+C47+C51</f>
        <v>89601118</v>
      </c>
    </row>
    <row r="54" ht="13.5" thickTop="1"/>
    <row r="56" spans="2:3" ht="14.25">
      <c r="B56" s="39" t="s">
        <v>57</v>
      </c>
      <c r="C56" s="39"/>
    </row>
    <row r="58" spans="2:4" ht="12.75">
      <c r="B58" t="s">
        <v>32</v>
      </c>
      <c r="C58" s="10">
        <v>629826</v>
      </c>
      <c r="D58" s="1"/>
    </row>
    <row r="59" spans="2:3" ht="12.75">
      <c r="B59" t="s">
        <v>33</v>
      </c>
      <c r="C59" s="10">
        <v>88759</v>
      </c>
    </row>
    <row r="60" spans="2:3" ht="12.75">
      <c r="B60" t="s">
        <v>34</v>
      </c>
      <c r="C60" s="10">
        <v>-685356</v>
      </c>
    </row>
    <row r="61" spans="2:3" ht="12.75">
      <c r="B61" t="s">
        <v>35</v>
      </c>
      <c r="C61" s="10">
        <v>-163433</v>
      </c>
    </row>
    <row r="62" spans="2:4" ht="12.75">
      <c r="B62" t="s">
        <v>36</v>
      </c>
      <c r="C62" s="10">
        <v>-50926</v>
      </c>
      <c r="D62" s="1"/>
    </row>
    <row r="63" spans="2:3" ht="12.75">
      <c r="B63" t="s">
        <v>37</v>
      </c>
      <c r="C63" s="12" t="s">
        <v>10</v>
      </c>
    </row>
    <row r="65" spans="2:3" ht="12.75">
      <c r="B65" s="6" t="s">
        <v>38</v>
      </c>
      <c r="C65" s="11">
        <f>C58+C59+C60+C61+C62</f>
        <v>-181130</v>
      </c>
    </row>
    <row r="67" spans="2:3" ht="12.75">
      <c r="B67" t="s">
        <v>39</v>
      </c>
      <c r="C67" s="10">
        <v>185000</v>
      </c>
    </row>
    <row r="68" spans="2:3" ht="12.75">
      <c r="B68" t="s">
        <v>40</v>
      </c>
      <c r="C68" s="12" t="s">
        <v>10</v>
      </c>
    </row>
    <row r="70" spans="2:3" ht="12.75">
      <c r="B70" s="6" t="s">
        <v>41</v>
      </c>
      <c r="C70" s="11">
        <f>C67</f>
        <v>185000</v>
      </c>
    </row>
    <row r="71" spans="2:3" ht="12.75">
      <c r="B71" s="6"/>
      <c r="C71" s="13"/>
    </row>
    <row r="72" spans="2:3" ht="12.75">
      <c r="B72" s="6" t="s">
        <v>42</v>
      </c>
      <c r="C72" s="11">
        <f>C65+C70</f>
        <v>3870</v>
      </c>
    </row>
    <row r="74" spans="2:3" ht="12.75">
      <c r="B74" t="s">
        <v>43</v>
      </c>
      <c r="C74" s="12" t="s">
        <v>10</v>
      </c>
    </row>
    <row r="76" spans="2:3" ht="13.5" thickBot="1">
      <c r="B76" s="6" t="s">
        <v>21</v>
      </c>
      <c r="C76" s="14">
        <f>C72</f>
        <v>3870</v>
      </c>
    </row>
    <row r="77" ht="13.5" thickTop="1"/>
  </sheetData>
  <sheetProtection/>
  <mergeCells count="1">
    <mergeCell ref="B56:C56"/>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B1:D76"/>
  <sheetViews>
    <sheetView zoomScalePageLayoutView="0" workbookViewId="0" topLeftCell="A31">
      <selection activeCell="C35" sqref="C35"/>
    </sheetView>
  </sheetViews>
  <sheetFormatPr defaultColWidth="11.421875" defaultRowHeight="12.75"/>
  <cols>
    <col min="1" max="1" width="8.57421875" style="0" customWidth="1"/>
    <col min="2" max="2" width="52.57421875" style="0" bestFit="1" customWidth="1"/>
    <col min="3" max="3" width="14.28125" style="15" customWidth="1"/>
  </cols>
  <sheetData>
    <row r="1" ht="15.75">
      <c r="B1" s="4" t="s">
        <v>54</v>
      </c>
    </row>
    <row r="2" ht="15.75">
      <c r="B2" s="4"/>
    </row>
    <row r="3" ht="14.25">
      <c r="B3" s="2" t="s">
        <v>55</v>
      </c>
    </row>
    <row r="5" ht="12.75">
      <c r="B5" s="3" t="s">
        <v>0</v>
      </c>
    </row>
    <row r="7" spans="2:3" ht="12.75">
      <c r="B7" t="s">
        <v>1</v>
      </c>
      <c r="C7" s="16">
        <v>0</v>
      </c>
    </row>
    <row r="8" spans="2:3" ht="12.75">
      <c r="B8" t="s">
        <v>2</v>
      </c>
      <c r="C8" s="16">
        <v>4579</v>
      </c>
    </row>
    <row r="9" spans="2:3" ht="12.75">
      <c r="B9" t="s">
        <v>3</v>
      </c>
      <c r="C9" s="16">
        <v>1875252</v>
      </c>
    </row>
    <row r="10" spans="2:3" ht="12.75">
      <c r="B10" t="s">
        <v>4</v>
      </c>
      <c r="C10" s="16">
        <v>23571586</v>
      </c>
    </row>
    <row r="11" spans="2:3" ht="12.75">
      <c r="B11" t="s">
        <v>5</v>
      </c>
      <c r="C11" s="16">
        <v>44160610</v>
      </c>
    </row>
    <row r="12" spans="2:3" ht="12.75">
      <c r="B12" t="s">
        <v>6</v>
      </c>
      <c r="C12" s="16">
        <v>2122738</v>
      </c>
    </row>
    <row r="14" spans="2:3" ht="12.75">
      <c r="B14" s="6" t="s">
        <v>7</v>
      </c>
      <c r="C14" s="11">
        <f>SUM(C7:C13)</f>
        <v>71734765</v>
      </c>
    </row>
    <row r="16" spans="2:3" ht="12.75">
      <c r="B16" t="s">
        <v>8</v>
      </c>
      <c r="C16" s="16">
        <v>166405</v>
      </c>
    </row>
    <row r="17" spans="2:3" ht="12.75">
      <c r="B17" t="s">
        <v>9</v>
      </c>
      <c r="C17" s="17" t="s">
        <v>10</v>
      </c>
    </row>
    <row r="18" spans="2:3" ht="12.75">
      <c r="B18" t="s">
        <v>11</v>
      </c>
      <c r="C18" s="16">
        <v>16365913</v>
      </c>
    </row>
    <row r="19" spans="2:3" ht="12.75">
      <c r="B19" t="s">
        <v>12</v>
      </c>
      <c r="C19" s="16">
        <v>5764</v>
      </c>
    </row>
    <row r="20" spans="2:3" ht="12.75">
      <c r="B20" t="s">
        <v>13</v>
      </c>
      <c r="C20" s="16">
        <v>227658</v>
      </c>
    </row>
    <row r="22" spans="2:3" ht="12.75">
      <c r="B22" s="6" t="s">
        <v>14</v>
      </c>
      <c r="C22" s="11">
        <f>SUM(C16:C21)</f>
        <v>16765740</v>
      </c>
    </row>
    <row r="23" spans="2:3" ht="12.75">
      <c r="B23" s="6"/>
      <c r="C23" s="13"/>
    </row>
    <row r="24" spans="2:3" ht="13.5" thickBot="1">
      <c r="B24" s="6" t="s">
        <v>15</v>
      </c>
      <c r="C24" s="14">
        <f>C14+C22</f>
        <v>88500505</v>
      </c>
    </row>
    <row r="25" ht="13.5" thickTop="1"/>
    <row r="27" ht="12.75">
      <c r="B27" s="3" t="s">
        <v>16</v>
      </c>
    </row>
    <row r="29" ht="12.75">
      <c r="B29" t="s">
        <v>17</v>
      </c>
    </row>
    <row r="30" ht="12.75">
      <c r="B30" t="s">
        <v>18</v>
      </c>
    </row>
    <row r="31" spans="2:3" ht="12.75">
      <c r="B31" t="s">
        <v>47</v>
      </c>
      <c r="C31" s="16">
        <v>66547338</v>
      </c>
    </row>
    <row r="32" spans="2:3" ht="12.75">
      <c r="B32" t="s">
        <v>48</v>
      </c>
      <c r="C32" s="17" t="s">
        <v>10</v>
      </c>
    </row>
    <row r="33" spans="2:3" ht="12.75">
      <c r="B33" t="s">
        <v>19</v>
      </c>
      <c r="C33" s="16">
        <v>4212516</v>
      </c>
    </row>
    <row r="34" spans="2:3" ht="12.75">
      <c r="B34" t="s">
        <v>20</v>
      </c>
      <c r="C34" s="16">
        <v>-5696611</v>
      </c>
    </row>
    <row r="35" spans="2:3" ht="12.75">
      <c r="B35" t="s">
        <v>21</v>
      </c>
      <c r="C35" s="16">
        <v>29916</v>
      </c>
    </row>
    <row r="37" spans="2:3" ht="12.75">
      <c r="B37" s="6" t="s">
        <v>22</v>
      </c>
      <c r="C37" s="11">
        <f>SUM(C31:C36)</f>
        <v>65093159</v>
      </c>
    </row>
    <row r="39" spans="2:3" ht="12.75">
      <c r="B39" t="s">
        <v>23</v>
      </c>
      <c r="C39" s="16">
        <v>11871204</v>
      </c>
    </row>
    <row r="41" spans="2:3" ht="12.75">
      <c r="B41" s="6" t="s">
        <v>24</v>
      </c>
      <c r="C41" s="11">
        <f>C37+C39</f>
        <v>76964363</v>
      </c>
    </row>
    <row r="43" spans="2:3" ht="12.75">
      <c r="B43" t="s">
        <v>25</v>
      </c>
      <c r="C43" s="16">
        <v>1419</v>
      </c>
    </row>
    <row r="44" spans="2:3" ht="12.75">
      <c r="B44" t="s">
        <v>26</v>
      </c>
      <c r="C44" s="16">
        <v>7516652</v>
      </c>
    </row>
    <row r="45" spans="2:3" ht="12.75">
      <c r="B45" t="s">
        <v>27</v>
      </c>
      <c r="C45" s="16">
        <v>3957068</v>
      </c>
    </row>
    <row r="47" spans="2:3" ht="12.75">
      <c r="B47" s="6" t="s">
        <v>28</v>
      </c>
      <c r="C47" s="11">
        <f>SUM(C43:C46)</f>
        <v>11475139</v>
      </c>
    </row>
    <row r="49" spans="2:3" ht="12.75">
      <c r="B49" t="s">
        <v>29</v>
      </c>
      <c r="C49" s="16">
        <v>61003</v>
      </c>
    </row>
    <row r="51" spans="2:3" ht="12.75">
      <c r="B51" s="6" t="s">
        <v>30</v>
      </c>
      <c r="C51" s="11">
        <f>C49</f>
        <v>61003</v>
      </c>
    </row>
    <row r="53" spans="2:3" ht="13.5" thickBot="1">
      <c r="B53" s="6" t="s">
        <v>31</v>
      </c>
      <c r="C53" s="14">
        <f>C41+C47+C51</f>
        <v>88500505</v>
      </c>
    </row>
    <row r="54" ht="13.5" thickTop="1"/>
    <row r="56" spans="2:3" ht="14.25">
      <c r="B56" s="39" t="s">
        <v>56</v>
      </c>
      <c r="C56" s="39"/>
    </row>
    <row r="58" spans="2:4" ht="12.75">
      <c r="B58" t="s">
        <v>32</v>
      </c>
      <c r="C58" s="16">
        <v>516075</v>
      </c>
      <c r="D58" s="1"/>
    </row>
    <row r="59" spans="2:3" ht="12.75">
      <c r="B59" t="s">
        <v>33</v>
      </c>
      <c r="C59" s="16">
        <v>89360</v>
      </c>
    </row>
    <row r="60" spans="2:3" ht="12.75">
      <c r="B60" t="s">
        <v>34</v>
      </c>
      <c r="C60" s="16">
        <v>-684340</v>
      </c>
    </row>
    <row r="61" spans="2:3" ht="12.75">
      <c r="B61" t="s">
        <v>35</v>
      </c>
      <c r="C61" s="16">
        <v>-161641</v>
      </c>
    </row>
    <row r="62" spans="2:4" ht="12.75">
      <c r="B62" t="s">
        <v>36</v>
      </c>
      <c r="C62" s="16">
        <v>-56438</v>
      </c>
      <c r="D62" s="1"/>
    </row>
    <row r="63" spans="2:3" ht="12.75">
      <c r="B63" t="s">
        <v>37</v>
      </c>
      <c r="C63" s="16">
        <v>221900</v>
      </c>
    </row>
    <row r="65" spans="2:3" ht="12.75">
      <c r="B65" s="6" t="s">
        <v>38</v>
      </c>
      <c r="C65" s="11">
        <f>C58+C59+C60+C61+C62+C63</f>
        <v>-75084</v>
      </c>
    </row>
    <row r="67" spans="2:3" ht="12.75">
      <c r="B67" t="s">
        <v>39</v>
      </c>
      <c r="C67" s="16">
        <v>105000</v>
      </c>
    </row>
    <row r="68" spans="2:3" ht="12.75">
      <c r="B68" t="s">
        <v>40</v>
      </c>
      <c r="C68" s="17" t="s">
        <v>10</v>
      </c>
    </row>
    <row r="70" spans="2:3" ht="12.75">
      <c r="B70" s="6" t="s">
        <v>41</v>
      </c>
      <c r="C70" s="11">
        <f>C67</f>
        <v>105000</v>
      </c>
    </row>
    <row r="71" spans="2:3" ht="12.75">
      <c r="B71" s="6"/>
      <c r="C71" s="13"/>
    </row>
    <row r="72" spans="2:3" ht="12.75">
      <c r="B72" s="6" t="s">
        <v>42</v>
      </c>
      <c r="C72" s="11">
        <f>C65+C70</f>
        <v>29916</v>
      </c>
    </row>
    <row r="74" spans="2:3" ht="12.75">
      <c r="B74" t="s">
        <v>43</v>
      </c>
      <c r="C74" s="17" t="s">
        <v>10</v>
      </c>
    </row>
    <row r="76" spans="2:3" ht="13.5" thickBot="1">
      <c r="B76" s="6" t="s">
        <v>21</v>
      </c>
      <c r="C76" s="14">
        <f>C72</f>
        <v>29916</v>
      </c>
    </row>
    <row r="77" ht="13.5" thickTop="1"/>
  </sheetData>
  <sheetProtection/>
  <mergeCells count="1">
    <mergeCell ref="B56:C56"/>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54" max="255" man="1"/>
  </rowBreaks>
  <drawing r:id="rId1"/>
</worksheet>
</file>

<file path=xl/worksheets/sheet6.xml><?xml version="1.0" encoding="utf-8"?>
<worksheet xmlns="http://schemas.openxmlformats.org/spreadsheetml/2006/main" xmlns:r="http://schemas.openxmlformats.org/officeDocument/2006/relationships">
  <dimension ref="B1:D76"/>
  <sheetViews>
    <sheetView tabSelected="1" zoomScalePageLayoutView="0" workbookViewId="0" topLeftCell="A1">
      <selection activeCell="C50" sqref="C50"/>
    </sheetView>
  </sheetViews>
  <sheetFormatPr defaultColWidth="11.421875" defaultRowHeight="12.75"/>
  <cols>
    <col min="1" max="1" width="8.57421875" style="0" customWidth="1"/>
    <col min="2" max="2" width="52.57421875" style="0" bestFit="1" customWidth="1"/>
    <col min="3" max="3" width="14.28125" style="15" customWidth="1"/>
  </cols>
  <sheetData>
    <row r="1" ht="15.75">
      <c r="B1" s="4" t="s">
        <v>105</v>
      </c>
    </row>
    <row r="2" ht="15.75">
      <c r="B2" s="4"/>
    </row>
    <row r="3" ht="14.25">
      <c r="B3" s="2" t="s">
        <v>106</v>
      </c>
    </row>
    <row r="5" ht="12.75">
      <c r="B5" s="3" t="s">
        <v>0</v>
      </c>
    </row>
    <row r="7" spans="2:3" ht="12.75">
      <c r="B7" t="s">
        <v>1</v>
      </c>
      <c r="C7" s="16">
        <v>179</v>
      </c>
    </row>
    <row r="8" spans="2:3" ht="12.75">
      <c r="B8" t="s">
        <v>2</v>
      </c>
      <c r="C8" s="16">
        <v>8186</v>
      </c>
    </row>
    <row r="9" spans="2:3" ht="12.75">
      <c r="B9" t="s">
        <v>3</v>
      </c>
      <c r="C9" s="16">
        <v>2111334</v>
      </c>
    </row>
    <row r="10" spans="2:3" ht="12.75">
      <c r="B10" t="s">
        <v>4</v>
      </c>
      <c r="C10" s="16">
        <v>23396753</v>
      </c>
    </row>
    <row r="11" spans="2:3" ht="12.75">
      <c r="B11" t="s">
        <v>5</v>
      </c>
      <c r="C11" s="16">
        <v>27248588</v>
      </c>
    </row>
    <row r="12" spans="2:3" ht="12.75">
      <c r="B12" t="s">
        <v>6</v>
      </c>
      <c r="C12" s="16">
        <v>2118088</v>
      </c>
    </row>
    <row r="14" spans="2:3" ht="12.75">
      <c r="B14" s="6" t="s">
        <v>7</v>
      </c>
      <c r="C14" s="11">
        <f>SUM(C7:C13)</f>
        <v>54883128</v>
      </c>
    </row>
    <row r="16" spans="2:3" ht="12.75">
      <c r="B16" t="s">
        <v>8</v>
      </c>
      <c r="C16" s="16">
        <v>344287</v>
      </c>
    </row>
    <row r="17" spans="2:3" ht="12.75">
      <c r="B17" t="s">
        <v>9</v>
      </c>
      <c r="C17" s="17" t="s">
        <v>10</v>
      </c>
    </row>
    <row r="18" spans="2:3" ht="12.75">
      <c r="B18" t="s">
        <v>11</v>
      </c>
      <c r="C18" s="16">
        <v>31381526</v>
      </c>
    </row>
    <row r="19" spans="2:3" ht="12.75">
      <c r="B19" t="s">
        <v>12</v>
      </c>
      <c r="C19" s="16">
        <v>812</v>
      </c>
    </row>
    <row r="20" spans="2:3" ht="12.75">
      <c r="B20" t="s">
        <v>13</v>
      </c>
      <c r="C20" s="16">
        <v>703730</v>
      </c>
    </row>
    <row r="22" spans="2:3" ht="12.75">
      <c r="B22" s="6" t="s">
        <v>14</v>
      </c>
      <c r="C22" s="11">
        <f>SUM(C16:C21)</f>
        <v>32430355</v>
      </c>
    </row>
    <row r="23" spans="2:3" ht="12.75">
      <c r="B23" s="6"/>
      <c r="C23" s="13"/>
    </row>
    <row r="24" spans="2:3" ht="13.5" thickBot="1">
      <c r="B24" s="6" t="s">
        <v>15</v>
      </c>
      <c r="C24" s="14">
        <f>C14+C22</f>
        <v>87313483</v>
      </c>
    </row>
    <row r="25" ht="13.5" thickTop="1"/>
    <row r="27" ht="12.75">
      <c r="B27" s="3" t="s">
        <v>16</v>
      </c>
    </row>
    <row r="29" ht="12.75">
      <c r="B29" t="s">
        <v>17</v>
      </c>
    </row>
    <row r="30" ht="12.75">
      <c r="B30" t="s">
        <v>18</v>
      </c>
    </row>
    <row r="31" spans="2:3" ht="12.75">
      <c r="B31" t="s">
        <v>47</v>
      </c>
      <c r="C31" s="16">
        <v>66547338</v>
      </c>
    </row>
    <row r="32" spans="2:3" ht="12.75">
      <c r="B32" t="s">
        <v>48</v>
      </c>
      <c r="C32" s="17" t="s">
        <v>10</v>
      </c>
    </row>
    <row r="33" spans="2:3" ht="12.75">
      <c r="B33" t="s">
        <v>19</v>
      </c>
      <c r="C33" s="16">
        <v>4210203</v>
      </c>
    </row>
    <row r="34" spans="2:3" ht="12.75">
      <c r="B34" t="s">
        <v>20</v>
      </c>
      <c r="C34" s="16">
        <v>-6778430</v>
      </c>
    </row>
    <row r="35" spans="2:3" ht="12.75">
      <c r="B35" t="s">
        <v>21</v>
      </c>
      <c r="C35" s="16">
        <v>131</v>
      </c>
    </row>
    <row r="37" spans="2:3" ht="12.75">
      <c r="B37" s="6" t="s">
        <v>22</v>
      </c>
      <c r="C37" s="11">
        <f>SUM(C31:C36)</f>
        <v>63979242</v>
      </c>
    </row>
    <row r="39" spans="2:3" ht="12.75">
      <c r="B39" t="s">
        <v>23</v>
      </c>
      <c r="C39" s="16">
        <v>11790510</v>
      </c>
    </row>
    <row r="41" spans="2:3" ht="12.75">
      <c r="B41" s="6" t="s">
        <v>24</v>
      </c>
      <c r="C41" s="11">
        <f>C37+C39</f>
        <v>75769752</v>
      </c>
    </row>
    <row r="43" spans="2:3" ht="12.75">
      <c r="B43" t="s">
        <v>25</v>
      </c>
      <c r="C43" s="16">
        <v>1419</v>
      </c>
    </row>
    <row r="44" spans="2:3" ht="12.75">
      <c r="B44" t="s">
        <v>26</v>
      </c>
      <c r="C44" s="16">
        <v>7517502</v>
      </c>
    </row>
    <row r="45" spans="2:3" ht="12.75">
      <c r="B45" t="s">
        <v>27</v>
      </c>
      <c r="C45" s="16">
        <v>3930170</v>
      </c>
    </row>
    <row r="47" spans="2:3" ht="12.75">
      <c r="B47" s="6" t="s">
        <v>28</v>
      </c>
      <c r="C47" s="11">
        <f>SUM(C43:C46)</f>
        <v>11449091</v>
      </c>
    </row>
    <row r="49" spans="2:3" ht="12.75">
      <c r="B49" t="s">
        <v>29</v>
      </c>
      <c r="C49" s="16">
        <v>94640</v>
      </c>
    </row>
    <row r="51" spans="2:3" ht="12.75">
      <c r="B51" s="6" t="s">
        <v>30</v>
      </c>
      <c r="C51" s="11">
        <f>C49</f>
        <v>94640</v>
      </c>
    </row>
    <row r="53" spans="2:3" ht="13.5" thickBot="1">
      <c r="B53" s="6" t="s">
        <v>31</v>
      </c>
      <c r="C53" s="14">
        <f>C41+C47+C51</f>
        <v>87313483</v>
      </c>
    </row>
    <row r="54" ht="13.5" thickTop="1"/>
    <row r="56" spans="2:3" ht="14.25">
      <c r="B56" s="39" t="s">
        <v>104</v>
      </c>
      <c r="C56" s="39"/>
    </row>
    <row r="58" spans="2:4" ht="12.75">
      <c r="B58" t="s">
        <v>32</v>
      </c>
      <c r="C58" s="16">
        <v>773075</v>
      </c>
      <c r="D58" s="1"/>
    </row>
    <row r="59" spans="2:3" ht="12.75">
      <c r="B59" t="s">
        <v>33</v>
      </c>
      <c r="C59" s="16">
        <v>60000</v>
      </c>
    </row>
    <row r="60" spans="2:3" ht="12.75">
      <c r="B60" t="s">
        <v>34</v>
      </c>
      <c r="C60" s="16">
        <v>-730574</v>
      </c>
    </row>
    <row r="61" spans="2:3" ht="12.75">
      <c r="B61" t="s">
        <v>35</v>
      </c>
      <c r="C61" s="16">
        <v>-140000</v>
      </c>
    </row>
    <row r="62" spans="2:4" ht="12.75">
      <c r="B62" t="s">
        <v>36</v>
      </c>
      <c r="C62" s="16">
        <v>-51370</v>
      </c>
      <c r="D62" s="1"/>
    </row>
    <row r="63" spans="2:3" ht="12.75">
      <c r="B63" t="s">
        <v>107</v>
      </c>
      <c r="C63" s="16">
        <v>15000</v>
      </c>
    </row>
    <row r="65" spans="2:3" ht="12.75">
      <c r="B65" s="6" t="s">
        <v>38</v>
      </c>
      <c r="C65" s="11">
        <f>C58+C59+C60+C61+C62+C63</f>
        <v>-73869</v>
      </c>
    </row>
    <row r="67" spans="2:3" ht="12.75">
      <c r="B67" t="s">
        <v>39</v>
      </c>
      <c r="C67" s="16">
        <v>74000</v>
      </c>
    </row>
    <row r="68" spans="2:3" ht="12.75">
      <c r="B68" t="s">
        <v>40</v>
      </c>
      <c r="C68" s="17" t="s">
        <v>10</v>
      </c>
    </row>
    <row r="70" spans="2:3" ht="12.75">
      <c r="B70" s="6" t="s">
        <v>41</v>
      </c>
      <c r="C70" s="11">
        <f>C67</f>
        <v>74000</v>
      </c>
    </row>
    <row r="71" spans="2:3" ht="12.75">
      <c r="B71" s="6"/>
      <c r="C71" s="13"/>
    </row>
    <row r="72" spans="2:3" ht="12.75">
      <c r="B72" s="6" t="s">
        <v>42</v>
      </c>
      <c r="C72" s="11">
        <f>C65+C70</f>
        <v>131</v>
      </c>
    </row>
    <row r="74" spans="2:3" ht="12.75">
      <c r="B74" t="s">
        <v>43</v>
      </c>
      <c r="C74" s="17" t="s">
        <v>10</v>
      </c>
    </row>
    <row r="76" spans="2:3" ht="13.5" thickBot="1">
      <c r="B76" s="6" t="s">
        <v>21</v>
      </c>
      <c r="C76" s="14">
        <f>C72</f>
        <v>131</v>
      </c>
    </row>
    <row r="77" ht="13.5" thickTop="1"/>
  </sheetData>
  <sheetProtection/>
  <mergeCells count="1">
    <mergeCell ref="B56:C56"/>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eduardocr</dc:creator>
  <cp:keywords/>
  <dc:description/>
  <cp:lastModifiedBy>Sandra Castaño García</cp:lastModifiedBy>
  <cp:lastPrinted>2016-04-14T08:18:45Z</cp:lastPrinted>
  <dcterms:created xsi:type="dcterms:W3CDTF">2008-10-09T09:11:18Z</dcterms:created>
  <dcterms:modified xsi:type="dcterms:W3CDTF">2019-10-15T12:45:25Z</dcterms:modified>
  <cp:category/>
  <cp:version/>
  <cp:contentType/>
  <cp:contentStatus/>
</cp:coreProperties>
</file>